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Linear" sheetId="1" r:id="rId1"/>
    <sheet name="Curve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<sst xmlns="http://schemas.openxmlformats.org/spreadsheetml/2006/main" count="57" uniqueCount="32">
  <si>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LINEAR control strategy</t>
  </si>
  <si>
    <t xml:space="preserve">Input data on CURVE Pot and MIN Pot (D3 and D4 cells) to display curve setup </t>
  </si>
  <si>
    <t>CURVE Pot</t>
  </si>
  <si>
    <t>MIN Pot</t>
  </si>
  <si>
    <t>Speed %</t>
  </si>
  <si>
    <t>XpotAppl</t>
  </si>
  <si>
    <t>XmaxPot</t>
  </si>
  <si>
    <t>XminPot</t>
  </si>
  <si>
    <t>Vmin</t>
  </si>
  <si>
    <t>Vmax</t>
  </si>
  <si>
    <t>VminLimit</t>
  </si>
  <si>
    <t>CURVE control strategy</t>
  </si>
  <si>
    <t xml:space="preserve">Input data on CURVE Pot and MIN Pot (D3 and D4 cells) and dip switch 0/1 to display curve setup </t>
  </si>
  <si>
    <t>Curve/Max' knob pos.</t>
  </si>
  <si>
    <t>dip 1</t>
  </si>
  <si>
    <t>dip 0</t>
  </si>
  <si>
    <t>Min' knob pos.</t>
  </si>
  <si>
    <t>DIP</t>
  </si>
  <si>
    <t>max</t>
  </si>
  <si>
    <t>xpot</t>
  </si>
  <si>
    <t>DIP=65</t>
  </si>
  <si>
    <t>xpotmin</t>
  </si>
  <si>
    <t>min</t>
  </si>
  <si>
    <t>xpotmax</t>
  </si>
  <si>
    <t>DIP=55</t>
  </si>
  <si>
    <t>DIP=45</t>
  </si>
  <si>
    <t>DIP=35</t>
  </si>
  <si>
    <t>Max Limit</t>
  </si>
  <si>
    <t>curve=10</t>
  </si>
  <si>
    <t>POT Curva</t>
  </si>
  <si>
    <t>curve=0</t>
  </si>
  <si>
    <t>Min Limit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</si>
</sst>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.35"/>
      <name val="Arial"/>
      <family val="2"/>
    </font>
    <font>
      <sz val="14"/>
      <name val="Arial"/>
      <family val="2"/>
    </font>
    <font>
      <sz val="8.3"/>
      <name val="Arial"/>
      <family val="2"/>
    </font>
    <font>
      <sz val="6.95"/>
      <name val="Arial"/>
      <family val="2"/>
    </font>
    <font>
      <sz val="4.65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2" fillId="2" borderId="0" xfId="0" applyFont="1" applyFill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Linear with speed limiter (Dip 0,0)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Linear!$A$32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Linear!$B$31:$L$31</c:f>
              <c:numCache/>
            </c:numRef>
          </c:cat>
          <c:val>
            <c:numRef>
              <c:f>Linear!$B$32:$L$32</c:f>
              <c:numCache/>
            </c:numRef>
          </c:val>
          <c:smooth val="0"/>
        </c:ser>
        <c:marker val="1"/>
        <c:axId val="61765530"/>
        <c:axId val="19018859"/>
      </c:line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18859"/>
        <c:crosses val="autoZero"/>
        <c:auto val="1"/>
        <c:lblOffset val="100"/>
        <c:noMultiLvlLbl val="0"/>
      </c:catAx>
      <c:valAx>
        <c:axId val="190188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6553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Linear with step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Linear!$C$34</c:f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Linear!$D$11:$O$11</c:f>
              <c:numCache/>
            </c:numRef>
          </c:xVal>
          <c:yVal>
            <c:numRef>
              <c:f>Linear!$D$12:$O$12</c:f>
              <c:numCache/>
            </c:numRef>
          </c:yVal>
          <c:smooth val="0"/>
        </c:ser>
        <c:axId val="36952004"/>
        <c:axId val="64132581"/>
      </c:scatterChart>
      <c:valAx>
        <c:axId val="36952004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30" b="0" i="0" u="none" baseline="0">
                <a:latin typeface="Arial"/>
                <a:ea typeface="Arial"/>
                <a:cs typeface="Arial"/>
              </a:defRPr>
            </a:pPr>
          </a:p>
        </c:txPr>
        <c:crossAx val="64132581"/>
        <c:crosses val="autoZero"/>
        <c:crossBetween val="midCat"/>
        <c:dispUnits/>
      </c:valAx>
      <c:valAx>
        <c:axId val="64132581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30" b="0" i="0" u="none" baseline="0">
                <a:latin typeface="Arial"/>
                <a:ea typeface="Arial"/>
                <a:cs typeface="Arial"/>
              </a:defRPr>
            </a:pPr>
          </a:p>
        </c:txPr>
        <c:crossAx val="3695200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9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Linear with step (Dip 0,1 or 1,0, or 1,1)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Linear!$A$34</c:f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Linear!$B$33:$M$33</c:f>
              <c:numCache/>
            </c:numRef>
          </c:xVal>
          <c:yVal>
            <c:numRef>
              <c:f>Linear!$B$34:$M$34</c:f>
              <c:numCache/>
            </c:numRef>
          </c:yVal>
          <c:smooth val="0"/>
        </c:ser>
        <c:axId val="40322318"/>
        <c:axId val="27356543"/>
      </c:scatterChart>
      <c:valAx>
        <c:axId val="40322318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30" b="0" i="0" u="none" baseline="0">
                <a:latin typeface="Arial"/>
                <a:ea typeface="Arial"/>
                <a:cs typeface="Arial"/>
              </a:defRPr>
            </a:pPr>
          </a:p>
        </c:txPr>
        <c:crossAx val="27356543"/>
        <c:crosses val="autoZero"/>
        <c:crossBetween val="midCat"/>
        <c:dispUnits/>
      </c:valAx>
      <c:valAx>
        <c:axId val="27356543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30" b="0" i="0" u="none" baseline="0">
                <a:latin typeface="Arial"/>
                <a:ea typeface="Arial"/>
                <a:cs typeface="Arial"/>
              </a:defRPr>
            </a:pPr>
          </a:p>
        </c:txPr>
        <c:crossAx val="4032231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46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Trigger/power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Curve!$D$48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Curve!$E$47:$O$47</c:f>
              <c:numCache/>
            </c:numRef>
          </c:cat>
          <c:val>
            <c:numRef>
              <c:f>Curve!$E$48:$O$48</c:f>
              <c:numCache/>
            </c:numRef>
          </c:val>
          <c:smooth val="0"/>
        </c:ser>
        <c:ser>
          <c:idx val="1"/>
          <c:order val="1"/>
          <c:tx>
            <c:strRef>
              <c:f>Curve!$D$49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Curve!$E$47:$O$47</c:f>
              <c:numCache/>
            </c:numRef>
          </c:cat>
          <c:val>
            <c:numRef>
              <c:f>Curve!$E$49:$O$49</c:f>
              <c:numCache/>
            </c:numRef>
          </c:val>
          <c:smooth val="0"/>
        </c:ser>
        <c:ser>
          <c:idx val="2"/>
          <c:order val="2"/>
          <c:tx>
            <c:strRef>
              <c:f>Curve!$D$50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Curve!$E$47:$O$47</c:f>
              <c:numCache/>
            </c:numRef>
          </c:cat>
          <c:val>
            <c:numRef>
              <c:f>Curve!$E$50:$O$50</c:f>
              <c:numCache/>
            </c:numRef>
          </c:val>
          <c:smooth val="0"/>
        </c:ser>
        <c:ser>
          <c:idx val="3"/>
          <c:order val="3"/>
          <c:tx>
            <c:strRef>
              <c:f>Curve!$D$51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Curve!$E$47:$O$47</c:f>
              <c:numCache/>
            </c:numRef>
          </c:cat>
          <c:val>
            <c:numRef>
              <c:f>Curve!$E$51:$O$51</c:f>
              <c:numCache/>
            </c:numRef>
          </c:val>
          <c:smooth val="0"/>
        </c:ser>
        <c:ser>
          <c:idx val="4"/>
          <c:order val="4"/>
          <c:tx>
            <c:strRef>
              <c:f>Curve!$D$52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Curve!$E$47:$O$47</c:f>
              <c:numCache/>
            </c:numRef>
          </c:cat>
          <c:val>
            <c:numRef>
              <c:f>Curve!$E$52:$O$52</c:f>
              <c:numCache/>
            </c:numRef>
          </c:val>
          <c:smooth val="0"/>
        </c:ser>
        <c:marker val="1"/>
        <c:axId val="44882296"/>
        <c:axId val="1287481"/>
      </c:line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7481"/>
        <c:crosses val="autoZero"/>
        <c:auto val="1"/>
        <c:lblOffset val="100"/>
        <c:noMultiLvlLbl val="0"/>
      </c:catAx>
      <c:valAx>
        <c:axId val="12874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8229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5</xdr:col>
      <xdr:colOff>428625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9525" y="1019175"/>
        <a:ext cx="3609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57150</xdr:colOff>
      <xdr:row>1</xdr:row>
      <xdr:rowOff>38100</xdr:rowOff>
    </xdr:from>
    <xdr:to>
      <xdr:col>49</xdr:col>
      <xdr:colOff>19050</xdr:colOff>
      <xdr:row>23</xdr:row>
      <xdr:rowOff>47625</xdr:rowOff>
    </xdr:to>
    <xdr:graphicFrame>
      <xdr:nvGraphicFramePr>
        <xdr:cNvPr id="2" name="Chart 2"/>
        <xdr:cNvGraphicFramePr/>
      </xdr:nvGraphicFramePr>
      <xdr:xfrm>
        <a:off x="28460700" y="276225"/>
        <a:ext cx="53625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14</xdr:col>
      <xdr:colOff>123825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3629025" y="1019175"/>
        <a:ext cx="3629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</xdr:row>
      <xdr:rowOff>9525</xdr:rowOff>
    </xdr:from>
    <xdr:to>
      <xdr:col>10</xdr:col>
      <xdr:colOff>428625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0" y="914400"/>
        <a:ext cx="5876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C5" sqref="C5"/>
    </sheetView>
  </sheetViews>
  <sheetFormatPr defaultColWidth="12.57421875" defaultRowHeight="12.75"/>
  <cols>
    <col min="1" max="3" width="11.57421875" style="1" customWidth="1"/>
    <col min="4" max="15" width="6.57421875" style="1" customWidth="1"/>
    <col min="16" max="16384" width="11.57421875" style="1" customWidth="1"/>
  </cols>
  <sheetData>
    <row r="1" ht="18.75">
      <c r="C1" s="2" t="s">
        <v>0</v>
      </c>
    </row>
    <row r="2" spans="1:5" ht="12">
      <c r="A2" s="3" t="s">
        <v>1</v>
      </c>
      <c r="B2" s="3"/>
      <c r="C2" s="3"/>
      <c r="D2" s="3"/>
      <c r="E2" s="3"/>
    </row>
    <row r="3" spans="2:4" ht="12">
      <c r="B3" s="4" t="s">
        <v>2</v>
      </c>
      <c r="C3" s="5">
        <v>80</v>
      </c>
      <c r="D3" s="6"/>
    </row>
    <row r="4" spans="2:4" ht="12">
      <c r="B4" s="4" t="s">
        <v>3</v>
      </c>
      <c r="C4" s="5">
        <v>40</v>
      </c>
      <c r="D4" s="6"/>
    </row>
    <row r="31" spans="1:13" ht="12">
      <c r="A31" s="7"/>
      <c r="B31" s="7">
        <v>0</v>
      </c>
      <c r="C31" s="7">
        <v>10</v>
      </c>
      <c r="D31" s="7">
        <v>20</v>
      </c>
      <c r="E31" s="7">
        <v>30</v>
      </c>
      <c r="F31" s="7">
        <v>40</v>
      </c>
      <c r="G31" s="7">
        <v>50</v>
      </c>
      <c r="H31" s="7">
        <v>60</v>
      </c>
      <c r="I31" s="7">
        <v>70</v>
      </c>
      <c r="J31" s="7">
        <v>80</v>
      </c>
      <c r="K31" s="7">
        <v>90</v>
      </c>
      <c r="L31" s="7">
        <v>100</v>
      </c>
      <c r="M31" s="7"/>
    </row>
    <row r="32" spans="1:13" ht="12">
      <c r="A32" s="8" t="s">
        <v>4</v>
      </c>
      <c r="B32" s="7">
        <f>$B$39+B31*($B$36-$B$39)/(100)</f>
        <v>20</v>
      </c>
      <c r="C32" s="7">
        <f>$B$39+C31*($B$36-$B$39)/(100)</f>
        <v>27</v>
      </c>
      <c r="D32" s="7">
        <f>$B$39+D31*($B$36-$B$39)/(100)</f>
        <v>34</v>
      </c>
      <c r="E32" s="7">
        <f>$B$39+E31*($B$36-$B$39)/(100)</f>
        <v>41</v>
      </c>
      <c r="F32" s="7">
        <f>$B$39+F31*($B$36-$B$39)/(100)</f>
        <v>48</v>
      </c>
      <c r="G32" s="7">
        <f>$B$39+G31*($B$36-$B$39)/(100)</f>
        <v>55</v>
      </c>
      <c r="H32" s="7">
        <f>$B$39+H31*($B$36-$B$39)/(100)</f>
        <v>62</v>
      </c>
      <c r="I32" s="7">
        <f>$B$39+I31*($B$36-$B$39)/(100)</f>
        <v>69</v>
      </c>
      <c r="J32" s="7">
        <f>$B$39+J31*($B$36-$B$39)/(100)</f>
        <v>76</v>
      </c>
      <c r="K32" s="7">
        <f>$B$39+K31*($B$36-$B$39)/(100)</f>
        <v>83</v>
      </c>
      <c r="L32" s="7">
        <f>$B$39+L31*($B$36-$B$39)/(100)</f>
        <v>90</v>
      </c>
      <c r="M32" s="7"/>
    </row>
    <row r="33" spans="1:13" ht="12">
      <c r="A33" s="7"/>
      <c r="B33" s="7">
        <v>0</v>
      </c>
      <c r="C33" s="7">
        <v>10</v>
      </c>
      <c r="D33" s="7">
        <v>20</v>
      </c>
      <c r="E33" s="7">
        <v>30</v>
      </c>
      <c r="F33" s="7">
        <v>40</v>
      </c>
      <c r="G33" s="7">
        <v>50</v>
      </c>
      <c r="H33" s="7">
        <v>60</v>
      </c>
      <c r="I33" s="7">
        <v>70</v>
      </c>
      <c r="J33" s="7">
        <v>80</v>
      </c>
      <c r="K33" s="7">
        <v>90</v>
      </c>
      <c r="L33" s="9">
        <v>99</v>
      </c>
      <c r="M33" s="7">
        <v>100</v>
      </c>
    </row>
    <row r="34" spans="1:13" ht="12">
      <c r="A34" s="8" t="s">
        <v>4</v>
      </c>
      <c r="B34" s="7">
        <f>$B$39+B33*($B$36-$B$39)/(100)</f>
        <v>20</v>
      </c>
      <c r="C34" s="7">
        <f>$B$39+C33*($B$36-$B$39)/(100)</f>
        <v>27</v>
      </c>
      <c r="D34" s="7">
        <f>$B$39+D33*($B$36-$B$39)/(100)</f>
        <v>34</v>
      </c>
      <c r="E34" s="7">
        <f>$B$39+E33*($B$36-$B$39)/(100)</f>
        <v>41</v>
      </c>
      <c r="F34" s="7">
        <f>$B$39+F33*($B$36-$B$39)/(100)</f>
        <v>48</v>
      </c>
      <c r="G34" s="7">
        <f>$B$39+G33*($B$36-$B$39)/(100)</f>
        <v>55</v>
      </c>
      <c r="H34" s="7">
        <f>$B$39+H33*($B$36-$B$39)/(100)</f>
        <v>62</v>
      </c>
      <c r="I34" s="7">
        <f>$B$39+I33*($B$36-$B$39)/(100)</f>
        <v>69</v>
      </c>
      <c r="J34" s="7">
        <f>$B$39+J33*($B$36-$B$39)/(100)</f>
        <v>76</v>
      </c>
      <c r="K34" s="7">
        <f>$B$39+K33*($B$36-$B$39)/(100)</f>
        <v>83</v>
      </c>
      <c r="L34" s="7">
        <f>$B$39+L33*($B$36-$B$39)/(100)</f>
        <v>89.3</v>
      </c>
      <c r="M34" s="7">
        <v>100</v>
      </c>
    </row>
    <row r="35" spans="1:13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">
      <c r="A36" s="7" t="s">
        <v>5</v>
      </c>
      <c r="B36" s="7">
        <f>IF((100-(100-C3)/2)&lt;B37,IF((100-(100-C3)/2)&gt;B38,(100-(100-C3)/2),B38),B37)</f>
        <v>90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">
      <c r="A37" s="7" t="s">
        <v>6</v>
      </c>
      <c r="B37" s="7">
        <v>100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">
      <c r="A38" s="7" t="s">
        <v>7</v>
      </c>
      <c r="B38" s="7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">
      <c r="A39" s="7" t="s">
        <v>8</v>
      </c>
      <c r="B39" s="7">
        <f>IF((50-(100-C4)/2)&lt;B41,IF((50-(100-C4)/2)&gt;0,(50-(100-C4)/2),0),B41)</f>
        <v>20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">
      <c r="A40" s="7" t="s">
        <v>9</v>
      </c>
      <c r="B40" s="7">
        <v>100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">
      <c r="A41" s="10" t="s">
        <v>10</v>
      </c>
      <c r="B41" s="8">
        <v>50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sheet="1" objects="1" scenarios="1"/>
  <dataValidations count="1">
    <dataValidation type="decimal" showErrorMessage="1" promptTitle="Input knob value" prompt="min=0, max=100" errorTitle="Out of range" error="Please enter a value between 0 and 100" sqref="C3:C4">
      <formula1>0</formula1>
      <formula2>100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selection activeCell="D4" sqref="D4"/>
    </sheetView>
  </sheetViews>
  <sheetFormatPr defaultColWidth="12.57421875" defaultRowHeight="12.75"/>
  <cols>
    <col min="1" max="3" width="11.57421875" style="1" customWidth="1"/>
    <col min="4" max="14" width="6.7109375" style="1" customWidth="1"/>
    <col min="15" max="16384" width="11.57421875" style="1" customWidth="1"/>
  </cols>
  <sheetData>
    <row r="1" spans="3:11" ht="20.25">
      <c r="C1" s="2" t="s">
        <v>11</v>
      </c>
      <c r="K1" s="3"/>
    </row>
    <row r="2" spans="1:5" ht="12.75">
      <c r="A2" s="3" t="s">
        <v>12</v>
      </c>
      <c r="B2" s="3"/>
      <c r="C2" s="3"/>
      <c r="D2" s="3"/>
      <c r="E2" s="3"/>
    </row>
    <row r="3" spans="2:6" ht="12.75">
      <c r="B3" s="11" t="s">
        <v>13</v>
      </c>
      <c r="D3" s="5">
        <v>80</v>
      </c>
      <c r="E3" s="12" t="s">
        <v>14</v>
      </c>
      <c r="F3" s="12" t="s">
        <v>15</v>
      </c>
    </row>
    <row r="4" spans="2:6" ht="12.75">
      <c r="B4" s="11" t="s">
        <v>16</v>
      </c>
      <c r="D4" s="5">
        <v>50</v>
      </c>
      <c r="E4" s="5">
        <v>1</v>
      </c>
      <c r="F4" s="5">
        <v>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3" spans="1:26" ht="12">
      <c r="A33" s="7"/>
      <c r="B33" s="7"/>
      <c r="C33" s="7"/>
      <c r="D33" s="7">
        <v>0</v>
      </c>
      <c r="E33" s="7">
        <v>10</v>
      </c>
      <c r="F33" s="7">
        <v>20</v>
      </c>
      <c r="G33" s="7">
        <v>30</v>
      </c>
      <c r="H33" s="7">
        <v>40</v>
      </c>
      <c r="I33" s="7">
        <v>50</v>
      </c>
      <c r="J33" s="7">
        <v>60</v>
      </c>
      <c r="K33" s="7">
        <v>70</v>
      </c>
      <c r="L33" s="7">
        <v>80</v>
      </c>
      <c r="M33" s="7">
        <v>90</v>
      </c>
      <c r="N33" s="7">
        <v>100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>
      <c r="A34" s="7" t="s">
        <v>17</v>
      </c>
      <c r="B34" s="7">
        <v>65</v>
      </c>
      <c r="C34" s="7" t="s">
        <v>18</v>
      </c>
      <c r="D34" s="7">
        <f>IF(P35&gt;$B$50,P35,$B$50)</f>
        <v>25</v>
      </c>
      <c r="E34" s="7">
        <f>IF(Q35&gt;$B$50,Q35,$B$50)</f>
        <v>38.33333333333333</v>
      </c>
      <c r="F34" s="7">
        <f>IF(R35&gt;$B$50,R35,$B$50)</f>
        <v>51.666666666666664</v>
      </c>
      <c r="G34" s="7">
        <f>IF(S35&gt;$B$50,S35,$B$50)</f>
        <v>65</v>
      </c>
      <c r="H34" s="7">
        <f>IF(T35&gt;$B$50,T35,$B$50)</f>
        <v>70</v>
      </c>
      <c r="I34" s="7">
        <f>IF(U35&gt;$B$50,U35,$B$50)</f>
        <v>75</v>
      </c>
      <c r="J34" s="7">
        <f>IF(V35&gt;$B$50,V35,$B$50)</f>
        <v>80</v>
      </c>
      <c r="K34" s="7">
        <f>IF(W35&gt;$B$50,W35,$B$50)</f>
        <v>85</v>
      </c>
      <c r="L34" s="7">
        <f>IF(X35&gt;$B$50,X35,$B$50)</f>
        <v>90</v>
      </c>
      <c r="M34" s="7">
        <f>IF(Y35&gt;$B$50,Y35,$B$50)</f>
        <v>95</v>
      </c>
      <c r="N34" s="7">
        <f>IF(Z34&gt;$B$50,Z34,$B$50)</f>
        <v>100</v>
      </c>
      <c r="O34" s="7" t="s">
        <v>19</v>
      </c>
      <c r="P34" s="7">
        <f>IF((D$33&gt;$B$47),$B$34+($B$51-$B$34)/(100-$B$47)*(D$33-$B$47),$B$50+($B$34-$B$50)/$B$47*D$33)</f>
        <v>25</v>
      </c>
      <c r="Q34" s="7">
        <f>IF((E$33&gt;$B$47),$B$34+($B$51-$B$34)/(100-$B$47)*(E$33-$B$47),$B$50+($B$34-$B$50)/$B$47*E$33)</f>
        <v>35.526315789473685</v>
      </c>
      <c r="R34" s="7">
        <f>IF((F$33&gt;$B$47),$B$34+($B$51-$B$34)/(100-$B$47)*(F$33-$B$47),$B$50+($B$34-$B$50)/$B$47*F$33)</f>
        <v>46.05263157894737</v>
      </c>
      <c r="S34" s="7">
        <f>IF((G$33&gt;$B$47),$B$34+($B$51-$B$34)/(100-$B$47)*(G$33-$B$47),$B$50+($B$34-$B$50)/$B$47*G$33)</f>
        <v>56.578947368421055</v>
      </c>
      <c r="T34" s="7">
        <f>IF((H$33&gt;$B$47),$B$34+($B$51-$B$34)/(100-$B$47)*(H$33-$B$47),$B$50+($B$34-$B$50)/$B$47*H$33)</f>
        <v>66.12903225806451</v>
      </c>
      <c r="U34" s="7">
        <f>IF((I$33&gt;$B$47),$B$34+($B$51-$B$34)/(100-$B$47)*(I$33-$B$47),$B$50+($B$34-$B$50)/$B$47*I$33)</f>
        <v>71.7741935483871</v>
      </c>
      <c r="V34" s="7">
        <f>IF((J$33&gt;$B$47),$B$34+($B$51-$B$34)/(100-$B$47)*(J$33-$B$47),$B$50+($B$34-$B$50)/$B$47*J$33)</f>
        <v>77.41935483870968</v>
      </c>
      <c r="W34" s="7">
        <f>IF((K$33&gt;$B$47),$B$34+($B$51-$B$34)/(100-$B$47)*(K$33-$B$47),$B$50+($B$34-$B$50)/$B$47*K$33)</f>
        <v>83.06451612903226</v>
      </c>
      <c r="X34" s="7">
        <f>IF((L$33&gt;$B$47),$B$34+($B$51-$B$34)/(100-$B$47)*(L$33-$B$47),$B$50+($B$34-$B$50)/$B$47*L$33)</f>
        <v>88.70967741935485</v>
      </c>
      <c r="Y34" s="7">
        <f>IF((M$33&gt;$B$47),$B$34+($B$51-$B$34)/(100-$B$47)*(M$33-$B$47),$B$50+($B$34-$B$50)/$B$47*M$33)</f>
        <v>94.35483870967742</v>
      </c>
      <c r="Z34" s="7">
        <f>IF((N$33&gt;$B$47),$B$34+($B$51-$B$34)/(100-$B$47)*(N$33-$B$47),$B$50+($B$34-$B$50)/$B$47*N$33)</f>
        <v>100</v>
      </c>
    </row>
    <row r="35" spans="1:26" ht="12">
      <c r="A35" s="7"/>
      <c r="B35" s="7"/>
      <c r="C35" s="7" t="s">
        <v>20</v>
      </c>
      <c r="D35" s="7">
        <f>IF(P34&gt;$B$50,P34,$B$50)</f>
        <v>25</v>
      </c>
      <c r="E35" s="7">
        <f>IF(Q34&gt;$B$50,Q34,$B$50)</f>
        <v>35.526315789473685</v>
      </c>
      <c r="F35" s="7">
        <f>IF(R34&gt;$B$50,R34,$B$50)</f>
        <v>46.05263157894737</v>
      </c>
      <c r="G35" s="7">
        <f>IF(S34&gt;$B$50,S34,$B$50)</f>
        <v>56.578947368421055</v>
      </c>
      <c r="H35" s="7">
        <f>IF(T34&gt;$B$50,T34,$B$50)</f>
        <v>66.12903225806451</v>
      </c>
      <c r="I35" s="7">
        <f>IF(U34&gt;$B$50,U34,$B$50)</f>
        <v>71.7741935483871</v>
      </c>
      <c r="J35" s="7">
        <f>IF(V34&gt;$B$50,V34,$B$50)</f>
        <v>77.41935483870968</v>
      </c>
      <c r="K35" s="7">
        <f>IF(W34&gt;$B$50,W34,$B$50)</f>
        <v>83.06451612903226</v>
      </c>
      <c r="L35" s="7">
        <f>IF(X34&gt;$B$50,X34,$B$50)</f>
        <v>88.70967741935485</v>
      </c>
      <c r="M35" s="7">
        <f>IF(Y34&gt;$B$50,Y34,$B$50)</f>
        <v>94.35483870967742</v>
      </c>
      <c r="N35" s="7">
        <f>IF(Z35&gt;$B$50,Z35,$B$50)</f>
        <v>100</v>
      </c>
      <c r="O35" s="7" t="s">
        <v>21</v>
      </c>
      <c r="P35" s="7">
        <f>IF((D$33&gt;$B$49),$B$34+($B$51-$B$34)/(100-$B$49)*(D$33-$B$49),$B$50+($B$34-$B$50)/$B$49*D$33)</f>
        <v>25</v>
      </c>
      <c r="Q35" s="7">
        <f>IF((E$33&gt;$B$49),$B$34+($B$51-$B$34)/(100-$B$49)*(E$33-$B$49),$B$50+($B$34-$B$50)/$B$49*E$33)</f>
        <v>38.33333333333333</v>
      </c>
      <c r="R35" s="7">
        <f>IF((F$33&gt;$B$49),$B$34+($B$51-$B$34)/(100-$B$49)*(F$33-$B$49),$B$50+($B$34-$B$50)/$B$49*F$33)</f>
        <v>51.666666666666664</v>
      </c>
      <c r="S35" s="7">
        <f>IF((G$33&gt;$B$49),$B$34+($B$51-$B$34)/(100-$B$49)*(G$33-$B$49),$B$50+($B$34-$B$50)/$B$49*G$33)</f>
        <v>65</v>
      </c>
      <c r="T35" s="7">
        <f>IF((H$33&gt;$B$49),$B$34+($B$51-$B$34)/(100-$B$49)*(H$33-$B$49),$B$50+($B$34-$B$50)/$B$49*H$33)</f>
        <v>70</v>
      </c>
      <c r="U35" s="7">
        <f>IF((I$33&gt;$B$49),$B$34+($B$51-$B$34)/(100-$B$49)*(I$33-$B$49),$B$50+($B$34-$B$50)/$B$49*I$33)</f>
        <v>75</v>
      </c>
      <c r="V35" s="7">
        <f>IF((J$33&gt;$B$49),$B$34+($B$51-$B$34)/(100-$B$49)*(J$33-$B$49),$B$50+($B$34-$B$50)/$B$49*J$33)</f>
        <v>80</v>
      </c>
      <c r="W35" s="7">
        <f>IF((K$33&gt;$B$49),$B$34+($B$51-$B$34)/(100-$B$49)*(K$33-$B$49),$B$50+($B$34-$B$50)/$B$49*K$33)</f>
        <v>85</v>
      </c>
      <c r="X35" s="7">
        <f>IF((L$33&gt;$B$49),$B$34+($B$51-$B$34)/(100-$B$49)*(L$33-$B$49),$B$50+($B$34-$B$50)/$B$49*L$33)</f>
        <v>90</v>
      </c>
      <c r="Y35" s="7">
        <f>IF((M$33&gt;$B$49),$B$34+($B$51-$B$34)/(100-$B$49)*(M$33-$B$49),$B$50+($B$34-$B$50)/$B$49*M$33)</f>
        <v>95</v>
      </c>
      <c r="Z35" s="7">
        <f>IF((N$33&gt;$B$49),$B$34+($B$51-$B$34)/(100-$B$49)*(N$33-$B$49),$B$50+($B$34-$B$50)/$B$49*N$33)</f>
        <v>100</v>
      </c>
    </row>
    <row r="36" spans="1:26" ht="12">
      <c r="A36" s="7"/>
      <c r="B36" s="7"/>
      <c r="C36" s="7" t="s">
        <v>22</v>
      </c>
      <c r="D36" s="7">
        <f>IF(P36&gt;$B$50,P36,$B$50)</f>
        <v>25</v>
      </c>
      <c r="E36" s="7">
        <f>IF(Q36&gt;$B$50,Q36,$B$50)</f>
        <v>30.714285714285715</v>
      </c>
      <c r="F36" s="7">
        <f>IF(R36&gt;$B$50,R36,$B$50)</f>
        <v>36.42857142857143</v>
      </c>
      <c r="G36" s="7">
        <f>IF(S36&gt;$B$50,S36,$B$50)</f>
        <v>42.14285714285714</v>
      </c>
      <c r="H36" s="7">
        <f>IF(T36&gt;$B$50,T36,$B$50)</f>
        <v>47.857142857142854</v>
      </c>
      <c r="I36" s="7">
        <f>IF(U36&gt;$B$50,U36,$B$50)</f>
        <v>53.57142857142857</v>
      </c>
      <c r="J36" s="7">
        <f>IF(V36&gt;$B$50,V36,$B$50)</f>
        <v>59.285714285714285</v>
      </c>
      <c r="K36" s="7">
        <f>IF(W36&gt;$B$50,W36,$B$50)</f>
        <v>65</v>
      </c>
      <c r="L36" s="7">
        <f>IF(X36&gt;$B$50,X36,$B$50)</f>
        <v>76.66666666666667</v>
      </c>
      <c r="M36" s="7">
        <f>IF(Y36&gt;$B$50,Y36,$B$50)</f>
        <v>88.33333333333334</v>
      </c>
      <c r="N36" s="7">
        <f>IF(Z36&gt;$B$50,Z36,$B$50)</f>
        <v>100</v>
      </c>
      <c r="O36" s="7" t="s">
        <v>23</v>
      </c>
      <c r="P36" s="7">
        <f>IF((D$33&gt;$B$48),$B$34+($B$51-$B$34)/(100-$B$48)*(D$33-$B$48),$B$50+($B$34-$B$50)/$B$48*D$33)</f>
        <v>25</v>
      </c>
      <c r="Q36" s="7">
        <f>IF((E$33&gt;$B$48),$B$34+($B$51-$B$34)/(100-$B$48)*(E$33-$B$48),$B$50+($B$34-$B$50)/$B$48*E$33)</f>
        <v>30.714285714285715</v>
      </c>
      <c r="R36" s="7">
        <f>IF((F$33&gt;$B$48),$B$34+($B$51-$B$34)/(100-$B$48)*(F$33-$B$48),$B$50+($B$34-$B$50)/$B$48*F$33)</f>
        <v>36.42857142857143</v>
      </c>
      <c r="S36" s="7">
        <f>IF((G$33&gt;$B$48),$B$34+($B$51-$B$34)/(100-$B$48)*(G$33-$B$48),$B$50+($B$34-$B$50)/$B$48*G$33)</f>
        <v>42.14285714285714</v>
      </c>
      <c r="T36" s="7">
        <f>IF((H$33&gt;$B$48),$B$34+($B$51-$B$34)/(100-$B$48)*(H$33-$B$48),$B$50+($B$34-$B$50)/$B$48*H$33)</f>
        <v>47.857142857142854</v>
      </c>
      <c r="U36" s="7">
        <f>IF((I$33&gt;$B$48),$B$34+($B$51-$B$34)/(100-$B$48)*(I$33-$B$48),$B$50+($B$34-$B$50)/$B$48*I$33)</f>
        <v>53.57142857142857</v>
      </c>
      <c r="V36" s="7">
        <f>IF((J$33&gt;$B$48),$B$34+($B$51-$B$34)/(100-$B$48)*(J$33-$B$48),$B$50+($B$34-$B$50)/$B$48*J$33)</f>
        <v>59.285714285714285</v>
      </c>
      <c r="W36" s="7">
        <f>IF((K$33&gt;$B$48),$B$34+($B$51-$B$34)/(100-$B$48)*(K$33-$B$48),$B$50+($B$34-$B$50)/$B$48*K$33)</f>
        <v>65</v>
      </c>
      <c r="X36" s="7">
        <f>IF((L$33&gt;$B$48),$B$34+($B$51-$B$34)/(100-$B$48)*(L$33-$B$48),$B$50+($B$34-$B$50)/$B$48*L$33)</f>
        <v>76.66666666666667</v>
      </c>
      <c r="Y36" s="7">
        <f>IF((M$33&gt;$B$48),$B$34+($B$51-$B$34)/(100-$B$48)*(M$33-$B$48),$B$50+($B$34-$B$50)/$B$48*M$33)</f>
        <v>88.33333333333334</v>
      </c>
      <c r="Z36" s="7">
        <f>IF((N$33&gt;$B$48),$B$34+($B$51-$B$34)/(100-$B$48)*(N$33-$B$48),$B$50+($B$34-$B$50)/$B$48*N$33)</f>
        <v>100</v>
      </c>
    </row>
    <row r="37" spans="1:26" ht="12">
      <c r="A37" s="7" t="s">
        <v>17</v>
      </c>
      <c r="B37" s="7">
        <v>55</v>
      </c>
      <c r="C37" s="7" t="s">
        <v>18</v>
      </c>
      <c r="D37" s="7">
        <f>IF(P38&gt;$B$50,P38,$B$50)</f>
        <v>25</v>
      </c>
      <c r="E37" s="7">
        <f>IF(Q38&gt;$B$50,Q38,$B$50)</f>
        <v>35</v>
      </c>
      <c r="F37" s="7">
        <f>IF(R38&gt;$B$50,R38,$B$50)</f>
        <v>45</v>
      </c>
      <c r="G37" s="7">
        <f>IF(S38&gt;$B$50,S38,$B$50)</f>
        <v>55</v>
      </c>
      <c r="H37" s="7">
        <f>IF(T38&gt;$B$50,T38,$B$50)</f>
        <v>61.42857142857143</v>
      </c>
      <c r="I37" s="7">
        <f>IF(U38&gt;$B$50,U38,$B$50)</f>
        <v>67.85714285714286</v>
      </c>
      <c r="J37" s="7">
        <f>IF(V38&gt;$B$50,V38,$B$50)</f>
        <v>74.28571428571429</v>
      </c>
      <c r="K37" s="7">
        <f>IF(W38&gt;$B$50,W38,$B$50)</f>
        <v>80.71428571428572</v>
      </c>
      <c r="L37" s="7">
        <f>IF(X38&gt;$B$50,X38,$B$50)</f>
        <v>87.14285714285714</v>
      </c>
      <c r="M37" s="7">
        <f>IF(Y38&gt;$B$50,Y38,$B$50)</f>
        <v>93.57142857142858</v>
      </c>
      <c r="N37" s="7">
        <f>IF(Z37&gt;$B$50,Z37,$B$50)</f>
        <v>100</v>
      </c>
      <c r="O37" s="7" t="s">
        <v>19</v>
      </c>
      <c r="P37" s="7">
        <f>IF((D$33&gt;$B$47),$B37+($B$51-$B37)/(100-$B$47)*(D$33-$B$47),$B$50+($B37-$B$50)/$B$47*D$33)</f>
        <v>25</v>
      </c>
      <c r="Q37" s="7">
        <f>IF((E$33&gt;$B$47),$B37+($B$51-$B37)/(100-$B$47)*(E$33-$B$47),$B$50+($B37-$B$50)/$B$47*E$33)</f>
        <v>32.89473684210526</v>
      </c>
      <c r="R37" s="7">
        <f>IF((F$33&gt;$B$47),$B37+($B$51-$B37)/(100-$B$47)*(F$33-$B$47),$B$50+($B37-$B$50)/$B$47*F$33)</f>
        <v>40.78947368421053</v>
      </c>
      <c r="S37" s="7">
        <f>IF((G$33&gt;$B$47),$B37+($B$51-$B37)/(100-$B$47)*(G$33-$B$47),$B$50+($B37-$B$50)/$B$47*G$33)</f>
        <v>48.684210526315795</v>
      </c>
      <c r="T37" s="7">
        <f>IF((H$33&gt;$B$47),$B37+($B$51-$B37)/(100-$B$47)*(H$33-$B$47),$B$50+($B37-$B$50)/$B$47*H$33)</f>
        <v>56.45161290322581</v>
      </c>
      <c r="U37" s="7">
        <f>IF((I$33&gt;$B$47),$B37+($B$51-$B37)/(100-$B$47)*(I$33-$B$47),$B$50+($B37-$B$50)/$B$47*I$33)</f>
        <v>63.70967741935484</v>
      </c>
      <c r="V37" s="7">
        <f>IF((J$33&gt;$B$47),$B37+($B$51-$B37)/(100-$B$47)*(J$33-$B$47),$B$50+($B37-$B$50)/$B$47*J$33)</f>
        <v>70.96774193548387</v>
      </c>
      <c r="W37" s="7">
        <f>IF((K$33&gt;$B$47),$B37+($B$51-$B37)/(100-$B$47)*(K$33-$B$47),$B$50+($B37-$B$50)/$B$47*K$33)</f>
        <v>78.2258064516129</v>
      </c>
      <c r="X37" s="7">
        <f>IF((L$33&gt;$B$47),$B37+($B$51-$B37)/(100-$B$47)*(L$33-$B$47),$B$50+($B37-$B$50)/$B$47*L$33)</f>
        <v>85.48387096774194</v>
      </c>
      <c r="Y37" s="7">
        <f>IF((M$33&gt;$B$47),$B37+($B$51-$B37)/(100-$B$47)*(M$33-$B$47),$B$50+($B37-$B$50)/$B$47*M$33)</f>
        <v>92.74193548387098</v>
      </c>
      <c r="Z37" s="7">
        <f>IF((N$33&gt;$B$47),$B37+($B$51-$B37)/(100-$B$47)*(N$33-$B$47),$B$50+($B37-$B$50)/$B$47*N$33)</f>
        <v>100</v>
      </c>
    </row>
    <row r="38" spans="1:26" ht="12">
      <c r="A38" s="7"/>
      <c r="B38" s="7"/>
      <c r="C38" s="7" t="s">
        <v>24</v>
      </c>
      <c r="D38" s="7">
        <f>IF(P37&gt;$B$50,P37,$B$50)</f>
        <v>25</v>
      </c>
      <c r="E38" s="7">
        <f>IF(Q37&gt;$B$50,Q37,$B$50)</f>
        <v>32.89473684210526</v>
      </c>
      <c r="F38" s="7">
        <f>IF(R37&gt;$B$50,R37,$B$50)</f>
        <v>40.78947368421053</v>
      </c>
      <c r="G38" s="7">
        <f>IF(S37&gt;$B$50,S37,$B$50)</f>
        <v>48.684210526315795</v>
      </c>
      <c r="H38" s="7">
        <f>IF(T37&gt;$B$50,T37,$B$50)</f>
        <v>56.45161290322581</v>
      </c>
      <c r="I38" s="7">
        <f>IF(U37&gt;$B$50,U37,$B$50)</f>
        <v>63.70967741935484</v>
      </c>
      <c r="J38" s="7">
        <f>IF(V37&gt;$B$50,V37,$B$50)</f>
        <v>70.96774193548387</v>
      </c>
      <c r="K38" s="7">
        <f>IF(W37&gt;$B$50,W37,$B$50)</f>
        <v>78.2258064516129</v>
      </c>
      <c r="L38" s="7">
        <f>IF(X37&gt;$B$50,X37,$B$50)</f>
        <v>85.48387096774194</v>
      </c>
      <c r="M38" s="7">
        <f>IF(Y37&gt;$B$50,Y37,$B$50)</f>
        <v>92.74193548387098</v>
      </c>
      <c r="N38" s="7">
        <f>IF(Z38&gt;$B$50,Z38,$B$50)</f>
        <v>100</v>
      </c>
      <c r="O38" s="7" t="s">
        <v>21</v>
      </c>
      <c r="P38" s="7">
        <f>IF((D$33&gt;$B$49),$B37+($B$51-$B37)/(100-$B$49)*(D$33-$B$49),$B$50+($B37-$B$50)/$B$49*D$33)</f>
        <v>25</v>
      </c>
      <c r="Q38" s="7">
        <f>IF((E$33&gt;$B$49),$B37+($B$51-$B37)/(100-$B$49)*(E$33-$B$49),$B$50+($B37-$B$50)/$B$49*E$33)</f>
        <v>35</v>
      </c>
      <c r="R38" s="7">
        <f>IF((F$33&gt;$B$49),$B37+($B$51-$B37)/(100-$B$49)*(F$33-$B$49),$B$50+($B37-$B$50)/$B$49*F$33)</f>
        <v>45</v>
      </c>
      <c r="S38" s="7">
        <f>IF((G$33&gt;$B$49),$B37+($B$51-$B37)/(100-$B$49)*(G$33-$B$49),$B$50+($B37-$B$50)/$B$49*G$33)</f>
        <v>55</v>
      </c>
      <c r="T38" s="7">
        <f>IF((H$33&gt;$B$49),$B37+($B$51-$B37)/(100-$B$49)*(H$33-$B$49),$B$50+($B37-$B$50)/$B$49*H$33)</f>
        <v>61.42857142857143</v>
      </c>
      <c r="U38" s="7">
        <f>IF((I$33&gt;$B$49),$B37+($B$51-$B37)/(100-$B$49)*(I$33-$B$49),$B$50+($B37-$B$50)/$B$49*I$33)</f>
        <v>67.85714285714286</v>
      </c>
      <c r="V38" s="7">
        <f>IF((J$33&gt;$B$49),$B37+($B$51-$B37)/(100-$B$49)*(J$33-$B$49),$B$50+($B37-$B$50)/$B$49*J$33)</f>
        <v>74.28571428571429</v>
      </c>
      <c r="W38" s="7">
        <f>IF((K$33&gt;$B$49),$B37+($B$51-$B37)/(100-$B$49)*(K$33-$B$49),$B$50+($B37-$B$50)/$B$49*K$33)</f>
        <v>80.71428571428572</v>
      </c>
      <c r="X38" s="7">
        <f>IF((L$33&gt;$B$49),$B37+($B$51-$B37)/(100-$B$49)*(L$33-$B$49),$B$50+($B37-$B$50)/$B$49*L$33)</f>
        <v>87.14285714285714</v>
      </c>
      <c r="Y38" s="7">
        <f>IF((M$33&gt;$B$49),$B37+($B$51-$B37)/(100-$B$49)*(M$33-$B$49),$B$50+($B37-$B$50)/$B$49*M$33)</f>
        <v>93.57142857142858</v>
      </c>
      <c r="Z38" s="7">
        <f>IF((N$33&gt;$B$49),$B37+($B$51-$B37)/(100-$B$49)*(N$33-$B$49),$B$50+($B37-$B$50)/$B$49*N$33)</f>
        <v>100</v>
      </c>
    </row>
    <row r="39" spans="1:26" ht="12">
      <c r="A39" s="7"/>
      <c r="B39" s="7"/>
      <c r="C39" s="7" t="s">
        <v>22</v>
      </c>
      <c r="D39" s="7">
        <f>IF(P39&gt;$B$50,P39,$B$50)</f>
        <v>25</v>
      </c>
      <c r="E39" s="7">
        <f>IF(Q39&gt;$B$50,Q39,$B$50)</f>
        <v>29.285714285714285</v>
      </c>
      <c r="F39" s="7">
        <f>IF(R39&gt;$B$50,R39,$B$50)</f>
        <v>33.57142857142857</v>
      </c>
      <c r="G39" s="7">
        <f>IF(S39&gt;$B$50,S39,$B$50)</f>
        <v>37.857142857142854</v>
      </c>
      <c r="H39" s="7">
        <f>IF(T39&gt;$B$50,T39,$B$50)</f>
        <v>42.14285714285714</v>
      </c>
      <c r="I39" s="7">
        <f>IF(U39&gt;$B$50,U39,$B$50)</f>
        <v>46.42857142857143</v>
      </c>
      <c r="J39" s="7">
        <f>IF(V39&gt;$B$50,V39,$B$50)</f>
        <v>50.71428571428571</v>
      </c>
      <c r="K39" s="7">
        <f>IF(W39&gt;$B$50,W39,$B$50)</f>
        <v>55</v>
      </c>
      <c r="L39" s="7">
        <f>IF(X39&gt;$B$50,X39,$B$50)</f>
        <v>70</v>
      </c>
      <c r="M39" s="7">
        <f>IF(Y39&gt;$B$50,Y39,$B$50)</f>
        <v>85</v>
      </c>
      <c r="N39" s="7">
        <f>IF(Z39&gt;$B$50,Z39,$B$50)</f>
        <v>100</v>
      </c>
      <c r="O39" s="7" t="s">
        <v>23</v>
      </c>
      <c r="P39" s="7">
        <f>IF((D$33&gt;$B$48),$B37+($B$51-$B37)/(100-$B$48)*(D$33-$B$48),$B$50+($B37-$B$50)/$B$48*D$33)</f>
        <v>25</v>
      </c>
      <c r="Q39" s="7">
        <f>IF((E$33&gt;$B$48),$B37+($B$51-$B37)/(100-$B$48)*(E$33-$B$48),$B$50+($B37-$B$50)/$B$48*E$33)</f>
        <v>29.285714285714285</v>
      </c>
      <c r="R39" s="7">
        <f>IF((F$33&gt;$B$48),$B37+($B$51-$B37)/(100-$B$48)*(F$33-$B$48),$B$50+($B37-$B$50)/$B$48*F$33)</f>
        <v>33.57142857142857</v>
      </c>
      <c r="S39" s="7">
        <f>IF((G$33&gt;$B$48),$B37+($B$51-$B37)/(100-$B$48)*(G$33-$B$48),$B$50+($B37-$B$50)/$B$48*G$33)</f>
        <v>37.857142857142854</v>
      </c>
      <c r="T39" s="7">
        <f>IF((H$33&gt;$B$48),$B37+($B$51-$B37)/(100-$B$48)*(H$33-$B$48),$B$50+($B37-$B$50)/$B$48*H$33)</f>
        <v>42.14285714285714</v>
      </c>
      <c r="U39" s="7">
        <f>IF((I$33&gt;$B$48),$B37+($B$51-$B37)/(100-$B$48)*(I$33-$B$48),$B$50+($B37-$B$50)/$B$48*I$33)</f>
        <v>46.42857142857143</v>
      </c>
      <c r="V39" s="7">
        <f>IF((J$33&gt;$B$48),$B37+($B$51-$B37)/(100-$B$48)*(J$33-$B$48),$B$50+($B37-$B$50)/$B$48*J$33)</f>
        <v>50.71428571428571</v>
      </c>
      <c r="W39" s="7">
        <f>IF((K$33&gt;$B$48),$B37+($B$51-$B37)/(100-$B$48)*(K$33-$B$48),$B$50+($B37-$B$50)/$B$48*K$33)</f>
        <v>55</v>
      </c>
      <c r="X39" s="7">
        <f>IF((L$33&gt;$B$48),$B37+($B$51-$B37)/(100-$B$48)*(L$33-$B$48),$B$50+($B37-$B$50)/$B$48*L$33)</f>
        <v>70</v>
      </c>
      <c r="Y39" s="7">
        <f>IF((M$33&gt;$B$48),$B37+($B$51-$B37)/(100-$B$48)*(M$33-$B$48),$B$50+($B37-$B$50)/$B$48*M$33)</f>
        <v>85</v>
      </c>
      <c r="Z39" s="7">
        <f>IF((N$33&gt;$B$48),$B37+($B$51-$B37)/(100-$B$48)*(N$33-$B$48),$B$50+($B37-$B$50)/$B$48*N$33)</f>
        <v>100</v>
      </c>
    </row>
    <row r="40" spans="1:26" ht="12">
      <c r="A40" s="7" t="s">
        <v>17</v>
      </c>
      <c r="B40" s="7">
        <v>45</v>
      </c>
      <c r="C40" s="7" t="s">
        <v>18</v>
      </c>
      <c r="D40" s="7">
        <f>IF(P41&gt;$B$50,P41,$B$50)</f>
        <v>25</v>
      </c>
      <c r="E40" s="7">
        <f>IF(Q41&gt;$B$50,Q41,$B$50)</f>
        <v>31.666666666666664</v>
      </c>
      <c r="F40" s="7">
        <f>IF(R41&gt;$B$50,R41,$B$50)</f>
        <v>38.33333333333333</v>
      </c>
      <c r="G40" s="7">
        <f>IF(S41&gt;$B$50,S41,$B$50)</f>
        <v>45</v>
      </c>
      <c r="H40" s="7">
        <f>IF(T41&gt;$B$50,T41,$B$50)</f>
        <v>52.857142857142854</v>
      </c>
      <c r="I40" s="7">
        <f>IF(U41&gt;$B$50,U41,$B$50)</f>
        <v>60.714285714285715</v>
      </c>
      <c r="J40" s="7">
        <f>IF(V41&gt;$B$50,V41,$B$50)</f>
        <v>68.57142857142857</v>
      </c>
      <c r="K40" s="7">
        <f>IF(W41&gt;$B$50,W41,$B$50)</f>
        <v>76.42857142857143</v>
      </c>
      <c r="L40" s="7">
        <f>IF(X41&gt;$B$50,X41,$B$50)</f>
        <v>84.28571428571428</v>
      </c>
      <c r="M40" s="7">
        <f>IF(Y41&gt;$B$50,Y41,$B$50)</f>
        <v>92.14285714285714</v>
      </c>
      <c r="N40" s="7">
        <f>IF(Z40&gt;$B$50,Z40,$B$50)</f>
        <v>100</v>
      </c>
      <c r="O40" s="7" t="s">
        <v>19</v>
      </c>
      <c r="P40" s="7">
        <f>IF((D$33&gt;$B$47),$B40+($B$51-$B40)/(100-$B$47)*(D$33-$B$47),$B$50+($B40-$B$50)/$B$47*D$33)</f>
        <v>25</v>
      </c>
      <c r="Q40" s="7">
        <f>IF((E$33&gt;$B$47),$B40+($B$51-$B40)/(100-$B$47)*(E$33-$B$47),$B$50+($B40-$B$50)/$B$47*E$33)</f>
        <v>30.263157894736842</v>
      </c>
      <c r="R40" s="7">
        <f>IF((F$33&gt;$B$47),$B40+($B$51-$B40)/(100-$B$47)*(F$33-$B$47),$B$50+($B40-$B$50)/$B$47*F$33)</f>
        <v>35.526315789473685</v>
      </c>
      <c r="S40" s="7">
        <f>IF((G$33&gt;$B$47),$B40+($B$51-$B40)/(100-$B$47)*(G$33-$B$47),$B$50+($B40-$B$50)/$B$47*G$33)</f>
        <v>40.78947368421053</v>
      </c>
      <c r="T40" s="7">
        <f>IF((H$33&gt;$B$47),$B40+($B$51-$B40)/(100-$B$47)*(H$33-$B$47),$B$50+($B40-$B$50)/$B$47*H$33)</f>
        <v>46.774193548387096</v>
      </c>
      <c r="U40" s="7">
        <f>IF((I$33&gt;$B$47),$B40+($B$51-$B40)/(100-$B$47)*(I$33-$B$47),$B$50+($B40-$B$50)/$B$47*I$33)</f>
        <v>55.64516129032258</v>
      </c>
      <c r="V40" s="7">
        <f>IF((J$33&gt;$B$47),$B40+($B$51-$B40)/(100-$B$47)*(J$33-$B$47),$B$50+($B40-$B$50)/$B$47*J$33)</f>
        <v>64.51612903225806</v>
      </c>
      <c r="W40" s="7">
        <f>IF((K$33&gt;$B$47),$B40+($B$51-$B40)/(100-$B$47)*(K$33-$B$47),$B$50+($B40-$B$50)/$B$47*K$33)</f>
        <v>73.38709677419355</v>
      </c>
      <c r="X40" s="7">
        <f>IF((L$33&gt;$B$47),$B40+($B$51-$B40)/(100-$B$47)*(L$33-$B$47),$B$50+($B40-$B$50)/$B$47*L$33)</f>
        <v>82.25806451612902</v>
      </c>
      <c r="Y40" s="7">
        <f>IF((M$33&gt;$B$47),$B40+($B$51-$B40)/(100-$B$47)*(M$33-$B$47),$B$50+($B40-$B$50)/$B$47*M$33)</f>
        <v>91.12903225806451</v>
      </c>
      <c r="Z40" s="7">
        <f>IF((N$33&gt;$B$47),$B40+($B$51-$B40)/(100-$B$47)*(N$33-$B$47),$B$50+($B40-$B$50)/$B$47*N$33)</f>
        <v>100</v>
      </c>
    </row>
    <row r="41" spans="1:26" ht="12">
      <c r="A41" s="7"/>
      <c r="B41" s="7"/>
      <c r="C41" s="7" t="s">
        <v>25</v>
      </c>
      <c r="D41" s="7">
        <f>IF(P40&gt;$B$50,P40,$B$50)</f>
        <v>25</v>
      </c>
      <c r="E41" s="7">
        <f>IF(Q40&gt;$B$50,Q40,$B$50)</f>
        <v>30.263157894736842</v>
      </c>
      <c r="F41" s="7">
        <f>IF(R40&gt;$B$50,R40,$B$50)</f>
        <v>35.526315789473685</v>
      </c>
      <c r="G41" s="7">
        <f>IF(S40&gt;$B$50,S40,$B$50)</f>
        <v>40.78947368421053</v>
      </c>
      <c r="H41" s="7">
        <f>IF(T40&gt;$B$50,T40,$B$50)</f>
        <v>46.774193548387096</v>
      </c>
      <c r="I41" s="7">
        <f>IF(U40&gt;$B$50,U40,$B$50)</f>
        <v>55.64516129032258</v>
      </c>
      <c r="J41" s="7">
        <f>IF(V40&gt;$B$50,V40,$B$50)</f>
        <v>64.51612903225806</v>
      </c>
      <c r="K41" s="7">
        <f>IF(W40&gt;$B$50,W40,$B$50)</f>
        <v>73.38709677419355</v>
      </c>
      <c r="L41" s="7">
        <f>IF(X40&gt;$B$50,X40,$B$50)</f>
        <v>82.25806451612902</v>
      </c>
      <c r="M41" s="7">
        <f>IF(Y40&gt;$B$50,Y40,$B$50)</f>
        <v>91.12903225806451</v>
      </c>
      <c r="N41" s="7">
        <f>IF(Z41&gt;$B$50,Z41,$B$50)</f>
        <v>100</v>
      </c>
      <c r="O41" s="7" t="s">
        <v>21</v>
      </c>
      <c r="P41" s="7">
        <f>IF((D$33&gt;$B$49),$B40+($B$51-$B40)/(100-$B$49)*(D$33-$B$49),$B$50+($B40-$B$50)/$B$49*D$33)</f>
        <v>25</v>
      </c>
      <c r="Q41" s="7">
        <f>IF((E$33&gt;$B$49),$B40+($B$51-$B40)/(100-$B$49)*(E$33-$B$49),$B$50+($B40-$B$50)/$B$49*E$33)</f>
        <v>31.666666666666664</v>
      </c>
      <c r="R41" s="7">
        <f>IF((F$33&gt;$B$49),$B40+($B$51-$B40)/(100-$B$49)*(F$33-$B$49),$B$50+($B40-$B$50)/$B$49*F$33)</f>
        <v>38.33333333333333</v>
      </c>
      <c r="S41" s="7">
        <f>IF((G$33&gt;$B$49),$B40+($B$51-$B40)/(100-$B$49)*(G$33-$B$49),$B$50+($B40-$B$50)/$B$49*G$33)</f>
        <v>45</v>
      </c>
      <c r="T41" s="7">
        <f>IF((H$33&gt;$B$49),$B40+($B$51-$B40)/(100-$B$49)*(H$33-$B$49),$B$50+($B40-$B$50)/$B$49*H$33)</f>
        <v>52.857142857142854</v>
      </c>
      <c r="U41" s="7">
        <f>IF((I$33&gt;$B$49),$B40+($B$51-$B40)/(100-$B$49)*(I$33-$B$49),$B$50+($B40-$B$50)/$B$49*I$33)</f>
        <v>60.714285714285715</v>
      </c>
      <c r="V41" s="7">
        <f>IF((J$33&gt;$B$49),$B40+($B$51-$B40)/(100-$B$49)*(J$33-$B$49),$B$50+($B40-$B$50)/$B$49*J$33)</f>
        <v>68.57142857142857</v>
      </c>
      <c r="W41" s="7">
        <f>IF((K$33&gt;$B$49),$B40+($B$51-$B40)/(100-$B$49)*(K$33-$B$49),$B$50+($B40-$B$50)/$B$49*K$33)</f>
        <v>76.42857142857143</v>
      </c>
      <c r="X41" s="7">
        <f>IF((L$33&gt;$B$49),$B40+($B$51-$B40)/(100-$B$49)*(L$33-$B$49),$B$50+($B40-$B$50)/$B$49*L$33)</f>
        <v>84.28571428571428</v>
      </c>
      <c r="Y41" s="7">
        <f>IF((M$33&gt;$B$49),$B40+($B$51-$B40)/(100-$B$49)*(M$33-$B$49),$B$50+($B40-$B$50)/$B$49*M$33)</f>
        <v>92.14285714285714</v>
      </c>
      <c r="Z41" s="7">
        <f>IF((N$33&gt;$B$49),$B40+($B$51-$B40)/(100-$B$49)*(N$33-$B$49),$B$50+($B40-$B$50)/$B$49*N$33)</f>
        <v>100</v>
      </c>
    </row>
    <row r="42" spans="1:26" ht="12">
      <c r="A42" s="7"/>
      <c r="B42" s="7"/>
      <c r="C42" s="7" t="s">
        <v>22</v>
      </c>
      <c r="D42" s="7">
        <f>IF(P42&gt;$B$50,P42,$B$50)</f>
        <v>25</v>
      </c>
      <c r="E42" s="7">
        <f>IF(Q42&gt;$B$50,Q42,$B$50)</f>
        <v>27.857142857142858</v>
      </c>
      <c r="F42" s="7">
        <f>IF(R42&gt;$B$50,R42,$B$50)</f>
        <v>30.714285714285715</v>
      </c>
      <c r="G42" s="7">
        <f>IF(S42&gt;$B$50,S42,$B$50)</f>
        <v>33.57142857142857</v>
      </c>
      <c r="H42" s="7">
        <f>IF(T42&gt;$B$50,T42,$B$50)</f>
        <v>36.42857142857143</v>
      </c>
      <c r="I42" s="7">
        <f>IF(U42&gt;$B$50,U42,$B$50)</f>
        <v>39.285714285714285</v>
      </c>
      <c r="J42" s="7">
        <f>IF(V42&gt;$B$50,V42,$B$50)</f>
        <v>42.14285714285714</v>
      </c>
      <c r="K42" s="7">
        <f>IF(W42&gt;$B$50,W42,$B$50)</f>
        <v>45</v>
      </c>
      <c r="L42" s="7">
        <f>IF(X42&gt;$B$50,X42,$B$50)</f>
        <v>63.33333333333333</v>
      </c>
      <c r="M42" s="7">
        <f>IF(Y42&gt;$B$50,Y42,$B$50)</f>
        <v>81.66666666666666</v>
      </c>
      <c r="N42" s="7">
        <f>IF(Z42&gt;$B$50,Z42,$B$50)</f>
        <v>100</v>
      </c>
      <c r="O42" s="7" t="s">
        <v>23</v>
      </c>
      <c r="P42" s="7">
        <f>IF((D$33&gt;$B$48),$B40+($B$51-$B40)/(100-$B$48)*(D$33-$B$48),$B$50+($B40-$B$50)/$B$48*D$33)</f>
        <v>25</v>
      </c>
      <c r="Q42" s="7">
        <f>IF((E$33&gt;$B$48),$B40+($B$51-$B40)/(100-$B$48)*(E$33-$B$48),$B$50+($B40-$B$50)/$B$48*E$33)</f>
        <v>27.857142857142858</v>
      </c>
      <c r="R42" s="7">
        <f>IF((F$33&gt;$B$48),$B40+($B$51-$B40)/(100-$B$48)*(F$33-$B$48),$B$50+($B40-$B$50)/$B$48*F$33)</f>
        <v>30.714285714285715</v>
      </c>
      <c r="S42" s="7">
        <f>IF((G$33&gt;$B$48),$B40+($B$51-$B40)/(100-$B$48)*(G$33-$B$48),$B$50+($B40-$B$50)/$B$48*G$33)</f>
        <v>33.57142857142857</v>
      </c>
      <c r="T42" s="7">
        <f>IF((H$33&gt;$B$48),$B40+($B$51-$B40)/(100-$B$48)*(H$33-$B$48),$B$50+($B40-$B$50)/$B$48*H$33)</f>
        <v>36.42857142857143</v>
      </c>
      <c r="U42" s="7">
        <f>IF((I$33&gt;$B$48),$B40+($B$51-$B40)/(100-$B$48)*(I$33-$B$48),$B$50+($B40-$B$50)/$B$48*I$33)</f>
        <v>39.285714285714285</v>
      </c>
      <c r="V42" s="7">
        <f>IF((J$33&gt;$B$48),$B40+($B$51-$B40)/(100-$B$48)*(J$33-$B$48),$B$50+($B40-$B$50)/$B$48*J$33)</f>
        <v>42.14285714285714</v>
      </c>
      <c r="W42" s="7">
        <f>IF((K$33&gt;$B$48),$B40+($B$51-$B40)/(100-$B$48)*(K$33-$B$48),$B$50+($B40-$B$50)/$B$48*K$33)</f>
        <v>45</v>
      </c>
      <c r="X42" s="7">
        <f>IF((L$33&gt;$B$48),$B40+($B$51-$B40)/(100-$B$48)*(L$33-$B$48),$B$50+($B40-$B$50)/$B$48*L$33)</f>
        <v>63.33333333333333</v>
      </c>
      <c r="Y42" s="7">
        <f>IF((M$33&gt;$B$48),$B40+($B$51-$B40)/(100-$B$48)*(M$33-$B$48),$B$50+($B40-$B$50)/$B$48*M$33)</f>
        <v>81.66666666666666</v>
      </c>
      <c r="Z42" s="7">
        <f>IF((N$33&gt;$B$48),$B40+($B$51-$B40)/(100-$B$48)*(N$33-$B$48),$B$50+($B40-$B$50)/$B$48*N$33)</f>
        <v>100</v>
      </c>
    </row>
    <row r="43" spans="1:26" ht="12">
      <c r="A43" s="7" t="s">
        <v>17</v>
      </c>
      <c r="B43" s="7">
        <v>35</v>
      </c>
      <c r="C43" s="7" t="s">
        <v>18</v>
      </c>
      <c r="D43" s="7">
        <f>IF(P44&gt;$B$50,P44,$B$50)</f>
        <v>25</v>
      </c>
      <c r="E43" s="7">
        <f>IF(Q44&gt;$B$50,Q44,$B$50)</f>
        <v>28.333333333333332</v>
      </c>
      <c r="F43" s="7">
        <f>IF(R44&gt;$B$50,R44,$B$50)</f>
        <v>31.666666666666664</v>
      </c>
      <c r="G43" s="7">
        <f>IF(S44&gt;$B$50,S44,$B$50)</f>
        <v>35</v>
      </c>
      <c r="H43" s="7">
        <f>IF(T44&gt;$B$50,T44,$B$50)</f>
        <v>44.285714285714285</v>
      </c>
      <c r="I43" s="7">
        <f>IF(U44&gt;$B$50,U44,$B$50)</f>
        <v>53.57142857142857</v>
      </c>
      <c r="J43" s="7">
        <f>IF(V44&gt;$B$50,V44,$B$50)</f>
        <v>62.85714285714286</v>
      </c>
      <c r="K43" s="7">
        <f>IF(W44&gt;$B$50,W44,$B$50)</f>
        <v>72.14285714285714</v>
      </c>
      <c r="L43" s="7">
        <f>IF(X44&gt;$B$50,X44,$B$50)</f>
        <v>81.42857142857143</v>
      </c>
      <c r="M43" s="7">
        <f>IF(Y44&gt;$B$50,Y44,$B$50)</f>
        <v>90.71428571428572</v>
      </c>
      <c r="N43" s="7">
        <f>IF(Z43&gt;$B$50,Z43,$B$50)</f>
        <v>100</v>
      </c>
      <c r="O43" s="7" t="s">
        <v>19</v>
      </c>
      <c r="P43" s="7">
        <f>IF((D$33&gt;$B$47),$B43+($B$51-$B43)/(100-$B$47)*(D$33-$B$47),$B$50+($B43-$B$50)/$B$47*D$33)</f>
        <v>25</v>
      </c>
      <c r="Q43" s="7">
        <f>IF((E$33&gt;$B$47),$B43+($B$51-$B43)/(100-$B$47)*(E$33-$B$47),$B$50+($B43-$B$50)/$B$47*E$33)</f>
        <v>27.63157894736842</v>
      </c>
      <c r="R43" s="7">
        <f>IF((F$33&gt;$B$47),$B43+($B$51-$B43)/(100-$B$47)*(F$33-$B$47),$B$50+($B43-$B$50)/$B$47*F$33)</f>
        <v>30.263157894736842</v>
      </c>
      <c r="S43" s="7">
        <f>IF((G$33&gt;$B$47),$B43+($B$51-$B43)/(100-$B$47)*(G$33-$B$47),$B$50+($B43-$B$50)/$B$47*G$33)</f>
        <v>32.89473684210526</v>
      </c>
      <c r="T43" s="7">
        <f>IF((H$33&gt;$B$47),$B43+($B$51-$B43)/(100-$B$47)*(H$33-$B$47),$B$50+($B43-$B$50)/$B$47*H$33)</f>
        <v>37.096774193548384</v>
      </c>
      <c r="U43" s="7">
        <f>IF((I$33&gt;$B$47),$B43+($B$51-$B43)/(100-$B$47)*(I$33-$B$47),$B$50+($B43-$B$50)/$B$47*I$33)</f>
        <v>47.58064516129032</v>
      </c>
      <c r="V43" s="7">
        <f>IF((J$33&gt;$B$47),$B43+($B$51-$B43)/(100-$B$47)*(J$33-$B$47),$B$50+($B43-$B$50)/$B$47*J$33)</f>
        <v>58.064516129032256</v>
      </c>
      <c r="W43" s="7">
        <f>IF((K$33&gt;$B$47),$B43+($B$51-$B43)/(100-$B$47)*(K$33-$B$47),$B$50+($B43-$B$50)/$B$47*K$33)</f>
        <v>68.54838709677419</v>
      </c>
      <c r="X43" s="7">
        <f>IF((L$33&gt;$B$47),$B43+($B$51-$B43)/(100-$B$47)*(L$33-$B$47),$B$50+($B43-$B$50)/$B$47*L$33)</f>
        <v>79.03225806451613</v>
      </c>
      <c r="Y43" s="7">
        <f>IF((M$33&gt;$B$47),$B43+($B$51-$B43)/(100-$B$47)*(M$33-$B$47),$B$50+($B43-$B$50)/$B$47*M$33)</f>
        <v>89.51612903225806</v>
      </c>
      <c r="Z43" s="7">
        <f>IF((N$33&gt;$B$47),$B43+($B$51-$B43)/(100-$B$47)*(N$33-$B$47),$B$50+($B43-$B$50)/$B$47*N$33)</f>
        <v>100</v>
      </c>
    </row>
    <row r="44" spans="1:26" ht="12">
      <c r="A44" s="7"/>
      <c r="B44" s="7"/>
      <c r="C44" s="7" t="s">
        <v>26</v>
      </c>
      <c r="D44" s="7">
        <f>IF(P43&gt;$B$50,P43,$B$50)</f>
        <v>25</v>
      </c>
      <c r="E44" s="7">
        <f>IF(Q43&gt;$B$50,Q43,$B$50)</f>
        <v>27.63157894736842</v>
      </c>
      <c r="F44" s="7">
        <f>IF(R43&gt;$B$50,R43,$B$50)</f>
        <v>30.263157894736842</v>
      </c>
      <c r="G44" s="7">
        <f>IF(S43&gt;$B$50,S43,$B$50)</f>
        <v>32.89473684210526</v>
      </c>
      <c r="H44" s="7">
        <f>IF(T43&gt;$B$50,T43,$B$50)</f>
        <v>37.096774193548384</v>
      </c>
      <c r="I44" s="7">
        <f>IF(U43&gt;$B$50,U43,$B$50)</f>
        <v>47.58064516129032</v>
      </c>
      <c r="J44" s="7">
        <f>IF(V43&gt;$B$50,V43,$B$50)</f>
        <v>58.064516129032256</v>
      </c>
      <c r="K44" s="7">
        <f>IF(W43&gt;$B$50,W43,$B$50)</f>
        <v>68.54838709677419</v>
      </c>
      <c r="L44" s="7">
        <f>IF(X43&gt;$B$50,X43,$B$50)</f>
        <v>79.03225806451613</v>
      </c>
      <c r="M44" s="7">
        <f>IF(Y43&gt;$B$50,Y43,$B$50)</f>
        <v>89.51612903225806</v>
      </c>
      <c r="N44" s="7">
        <f>IF(Z44&gt;$B$50,Z44,$B$50)</f>
        <v>100</v>
      </c>
      <c r="O44" s="7" t="s">
        <v>21</v>
      </c>
      <c r="P44" s="7">
        <f>IF((D$33&gt;$B$49),$B43+($B$51-$B43)/(100-$B$49)*(D$33-$B$49),$B$50+($B43-$B$50)/$B$49*D$33)</f>
        <v>25</v>
      </c>
      <c r="Q44" s="7">
        <f>IF((E$33&gt;$B$49),$B43+($B$51-$B43)/(100-$B$49)*(E$33-$B$49),$B$50+($B43-$B$50)/$B$49*E$33)</f>
        <v>28.333333333333332</v>
      </c>
      <c r="R44" s="7">
        <f>IF((F$33&gt;$B$49),$B43+($B$51-$B43)/(100-$B$49)*(F$33-$B$49),$B$50+($B43-$B$50)/$B$49*F$33)</f>
        <v>31.666666666666664</v>
      </c>
      <c r="S44" s="7">
        <f>IF((G$33&gt;$B$49),$B43+($B$51-$B43)/(100-$B$49)*(G$33-$B$49),$B$50+($B43-$B$50)/$B$49*G$33)</f>
        <v>35</v>
      </c>
      <c r="T44" s="7">
        <f>IF((H$33&gt;$B$49),$B43+($B$51-$B43)/(100-$B$49)*(H$33-$B$49),$B$50+($B43-$B$50)/$B$49*H$33)</f>
        <v>44.285714285714285</v>
      </c>
      <c r="U44" s="7">
        <f>IF((I$33&gt;$B$49),$B43+($B$51-$B43)/(100-$B$49)*(I$33-$B$49),$B$50+($B43-$B$50)/$B$49*I$33)</f>
        <v>53.57142857142857</v>
      </c>
      <c r="V44" s="7">
        <f>IF((J$33&gt;$B$49),$B43+($B$51-$B43)/(100-$B$49)*(J$33-$B$49),$B$50+($B43-$B$50)/$B$49*J$33)</f>
        <v>62.85714285714286</v>
      </c>
      <c r="W44" s="7">
        <f>IF((K$33&gt;$B$49),$B43+($B$51-$B43)/(100-$B$49)*(K$33-$B$49),$B$50+($B43-$B$50)/$B$49*K$33)</f>
        <v>72.14285714285714</v>
      </c>
      <c r="X44" s="7">
        <f>IF((L$33&gt;$B$49),$B43+($B$51-$B43)/(100-$B$49)*(L$33-$B$49),$B$50+($B43-$B$50)/$B$49*L$33)</f>
        <v>81.42857142857143</v>
      </c>
      <c r="Y44" s="7">
        <f>IF((M$33&gt;$B$49),$B43+($B$51-$B43)/(100-$B$49)*(M$33-$B$49),$B$50+($B43-$B$50)/$B$49*M$33)</f>
        <v>90.71428571428572</v>
      </c>
      <c r="Z44" s="7">
        <f>IF((N$33&gt;$B$49),$B43+($B$51-$B43)/(100-$B$49)*(N$33-$B$49),$B$50+($B43-$B$50)/$B$49*N$33)</f>
        <v>100</v>
      </c>
    </row>
    <row r="45" spans="1:26" ht="12">
      <c r="A45" s="7"/>
      <c r="B45" s="7"/>
      <c r="C45" s="7" t="s">
        <v>22</v>
      </c>
      <c r="D45" s="7">
        <f>IF(P45&gt;$B$50,P45,$B$50)</f>
        <v>25</v>
      </c>
      <c r="E45" s="7">
        <f>IF(Q45&gt;$B$50,Q45,$B$50)</f>
        <v>26.428571428571427</v>
      </c>
      <c r="F45" s="7">
        <f>IF(R45&gt;$B$50,R45,$B$50)</f>
        <v>27.857142857142858</v>
      </c>
      <c r="G45" s="7">
        <f>IF(S45&gt;$B$50,S45,$B$50)</f>
        <v>29.285714285714285</v>
      </c>
      <c r="H45" s="7">
        <f>IF(T45&gt;$B$50,T45,$B$50)</f>
        <v>30.714285714285715</v>
      </c>
      <c r="I45" s="7">
        <f>IF(U45&gt;$B$50,U45,$B$50)</f>
        <v>32.14285714285714</v>
      </c>
      <c r="J45" s="7">
        <f>IF(V45&gt;$B$50,V45,$B$50)</f>
        <v>33.57142857142857</v>
      </c>
      <c r="K45" s="7">
        <f>IF(W45&gt;$B$50,W45,$B$50)</f>
        <v>35</v>
      </c>
      <c r="L45" s="7">
        <f>IF(X45&gt;$B$50,X45,$B$50)</f>
        <v>56.666666666666664</v>
      </c>
      <c r="M45" s="7">
        <f>IF(Y45&gt;$B$50,Y45,$B$50)</f>
        <v>78.33333333333333</v>
      </c>
      <c r="N45" s="7">
        <f>IF(Z45&gt;$B$50,Z45,$B$50)</f>
        <v>100</v>
      </c>
      <c r="O45" s="7" t="s">
        <v>23</v>
      </c>
      <c r="P45" s="7">
        <f>IF((D$33&gt;$B$48),$B43+($B$51-$B43)/(100-$B$48)*(D$33-$B$48),$B$50+($B43-$B$50)/$B$48*D$33)</f>
        <v>25</v>
      </c>
      <c r="Q45" s="7">
        <f>IF((E$33&gt;$B$48),$B43+($B$51-$B43)/(100-$B$48)*(E$33-$B$48),$B$50+($B43-$B$50)/$B$48*E$33)</f>
        <v>26.428571428571427</v>
      </c>
      <c r="R45" s="7">
        <f>IF((F$33&gt;$B$48),$B43+($B$51-$B43)/(100-$B$48)*(F$33-$B$48),$B$50+($B43-$B$50)/$B$48*F$33)</f>
        <v>27.857142857142858</v>
      </c>
      <c r="S45" s="7">
        <f>IF((G$33&gt;$B$48),$B43+($B$51-$B43)/(100-$B$48)*(G$33-$B$48),$B$50+($B43-$B$50)/$B$48*G$33)</f>
        <v>29.285714285714285</v>
      </c>
      <c r="T45" s="7">
        <f>IF((H$33&gt;$B$48),$B43+($B$51-$B43)/(100-$B$48)*(H$33-$B$48),$B$50+($B43-$B$50)/$B$48*H$33)</f>
        <v>30.714285714285715</v>
      </c>
      <c r="U45" s="7">
        <f>IF((I$33&gt;$B$48),$B43+($B$51-$B43)/(100-$B$48)*(I$33-$B$48),$B$50+($B43-$B$50)/$B$48*I$33)</f>
        <v>32.14285714285714</v>
      </c>
      <c r="V45" s="7">
        <f>IF((J$33&gt;$B$48),$B43+($B$51-$B43)/(100-$B$48)*(J$33-$B$48),$B$50+($B43-$B$50)/$B$48*J$33)</f>
        <v>33.57142857142857</v>
      </c>
      <c r="W45" s="7">
        <f>IF((K$33&gt;$B$48),$B43+($B$51-$B43)/(100-$B$48)*(K$33-$B$48),$B$50+($B43-$B$50)/$B$48*K$33)</f>
        <v>35</v>
      </c>
      <c r="X45" s="7">
        <f>IF((L$33&gt;$B$48),$B43+($B$51-$B43)/(100-$B$48)*(L$33-$B$48),$B$50+($B43-$B$50)/$B$48*L$33)</f>
        <v>56.666666666666664</v>
      </c>
      <c r="Y45" s="7">
        <f>IF((M$33&gt;$B$48),$B43+($B$51-$B43)/(100-$B$48)*(M$33-$B$48),$B$50+($B43-$B$50)/$B$48*M$33)</f>
        <v>78.33333333333333</v>
      </c>
      <c r="Z45" s="7">
        <f>IF((N$33&gt;$B$48),$B43+($B$51-$B43)/(100-$B$48)*(N$33-$B$48),$B$50+($B43-$B$50)/$B$48*N$33)</f>
        <v>100</v>
      </c>
    </row>
    <row r="46" spans="1:26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>
      <c r="A47" s="7" t="s">
        <v>5</v>
      </c>
      <c r="B47" s="7">
        <f>B49+(100-D3)*((B48-B49)/100)</f>
        <v>38</v>
      </c>
      <c r="C47" s="7"/>
      <c r="D47" s="7"/>
      <c r="E47" s="7">
        <v>0</v>
      </c>
      <c r="F47" s="7">
        <v>10</v>
      </c>
      <c r="G47" s="7">
        <v>20</v>
      </c>
      <c r="H47" s="7">
        <v>30</v>
      </c>
      <c r="I47" s="7">
        <v>40</v>
      </c>
      <c r="J47" s="7">
        <v>50</v>
      </c>
      <c r="K47" s="7">
        <v>60</v>
      </c>
      <c r="L47" s="7">
        <v>70</v>
      </c>
      <c r="M47" s="7">
        <v>80</v>
      </c>
      <c r="N47" s="7">
        <v>90</v>
      </c>
      <c r="O47" s="7">
        <v>100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>
      <c r="A48" s="7" t="s">
        <v>6</v>
      </c>
      <c r="B48" s="7">
        <v>70</v>
      </c>
      <c r="C48" s="7"/>
      <c r="D48" s="7" t="s">
        <v>27</v>
      </c>
      <c r="E48" s="7">
        <v>50</v>
      </c>
      <c r="F48" s="7">
        <v>55</v>
      </c>
      <c r="G48" s="7">
        <v>60</v>
      </c>
      <c r="H48" s="7">
        <v>65</v>
      </c>
      <c r="I48" s="7">
        <v>70</v>
      </c>
      <c r="J48" s="7">
        <v>75</v>
      </c>
      <c r="K48" s="7">
        <v>80</v>
      </c>
      <c r="L48" s="7">
        <v>85</v>
      </c>
      <c r="M48" s="7">
        <v>90</v>
      </c>
      <c r="N48" s="7">
        <v>95</v>
      </c>
      <c r="O48" s="7">
        <v>100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>
      <c r="A49" s="7" t="s">
        <v>7</v>
      </c>
      <c r="B49" s="7">
        <v>30</v>
      </c>
      <c r="C49" s="7"/>
      <c r="D49" s="7" t="s">
        <v>28</v>
      </c>
      <c r="E49" s="7">
        <f>IF($E$4,IF($F$4,D34,D37),IF($F$4,D40,D43))</f>
        <v>25</v>
      </c>
      <c r="F49" s="7">
        <f>IF($E$4,IF($F$4,E34,E37),IF($F$4,E40,E43))</f>
        <v>35</v>
      </c>
      <c r="G49" s="7">
        <f>IF($E$4,IF($F$4,F34,F37),IF($F$4,F40,F43))</f>
        <v>45</v>
      </c>
      <c r="H49" s="7">
        <f>IF($E$4,IF($F$4,G34,G37),IF($F$4,G40,G43))</f>
        <v>55</v>
      </c>
      <c r="I49" s="7">
        <f>IF($E$4,IF($F$4,H34,H37),IF($F$4,H40,H43))</f>
        <v>61.42857142857143</v>
      </c>
      <c r="J49" s="7">
        <f>IF($E$4,IF($F$4,I34,I37),IF($F$4,I40,I43))</f>
        <v>67.85714285714286</v>
      </c>
      <c r="K49" s="7">
        <f>IF($E$4,IF($F$4,J34,J37),IF($F$4,J40,J43))</f>
        <v>74.28571428571429</v>
      </c>
      <c r="L49" s="7">
        <f>IF($E$4,IF($F$4,K34,K37),IF($F$4,K40,K43))</f>
        <v>80.71428571428572</v>
      </c>
      <c r="M49" s="7">
        <f>IF($E$4,IF($F$4,L34,L37),IF($F$4,L40,L43))</f>
        <v>87.14285714285714</v>
      </c>
      <c r="N49" s="7">
        <f>IF($E$4,IF($F$4,M34,M37),IF($F$4,M40,M43))</f>
        <v>93.57142857142858</v>
      </c>
      <c r="O49" s="7">
        <f>IF($E$4,IF($F$4,N34,N37),IF($F$4,N40,N43))</f>
        <v>100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>
      <c r="A50" s="7" t="s">
        <v>8</v>
      </c>
      <c r="B50" s="7">
        <f>IF((50-(100-D4)/2)&lt;B52,IF((50-(100-D4)/2)&gt;0,(50-(100-D4)/2),0),B52)</f>
        <v>25</v>
      </c>
      <c r="C50" s="7"/>
      <c r="D50" s="7" t="s">
        <v>29</v>
      </c>
      <c r="E50" s="7">
        <f>IF($E$4,IF($F$4,D35,D38),IF($F$4,D41,D44))</f>
        <v>25</v>
      </c>
      <c r="F50" s="7">
        <f>IF($E$4,IF($F$4,E35,E38),IF($F$4,E41,E44))</f>
        <v>32.89473684210526</v>
      </c>
      <c r="G50" s="7">
        <f>IF($E$4,IF($F$4,F35,F38),IF($F$4,F41,F44))</f>
        <v>40.78947368421053</v>
      </c>
      <c r="H50" s="7">
        <f>IF($E$4,IF($F$4,G35,G38),IF($F$4,G41,G44))</f>
        <v>48.684210526315795</v>
      </c>
      <c r="I50" s="7">
        <f>IF($E$4,IF($F$4,H35,H38),IF($F$4,H41,H44))</f>
        <v>56.45161290322581</v>
      </c>
      <c r="J50" s="7">
        <f>IF($E$4,IF($F$4,I35,I38),IF($F$4,I41,I44))</f>
        <v>63.70967741935484</v>
      </c>
      <c r="K50" s="7">
        <f>IF($E$4,IF($F$4,J35,J38),IF($F$4,J41,J44))</f>
        <v>70.96774193548387</v>
      </c>
      <c r="L50" s="7">
        <f>IF($E$4,IF($F$4,K35,K38),IF($F$4,K41,K44))</f>
        <v>78.2258064516129</v>
      </c>
      <c r="M50" s="7">
        <f>IF($E$4,IF($F$4,L35,L38),IF($F$4,L41,L44))</f>
        <v>85.48387096774194</v>
      </c>
      <c r="N50" s="7">
        <f>IF($E$4,IF($F$4,M35,M38),IF($F$4,M41,M44))</f>
        <v>92.74193548387098</v>
      </c>
      <c r="O50" s="7">
        <f>IF($E$4,IF($F$4,N35,N38),IF($F$4,N41,N44))</f>
        <v>100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>
      <c r="A51" s="7" t="s">
        <v>9</v>
      </c>
      <c r="B51" s="7">
        <v>100</v>
      </c>
      <c r="C51" s="7"/>
      <c r="D51" s="7" t="s">
        <v>30</v>
      </c>
      <c r="E51" s="7">
        <f>IF($E$4,IF($F$4,D36,D39),IF($F$4,D42,D45))</f>
        <v>25</v>
      </c>
      <c r="F51" s="7">
        <f>IF($E$4,IF($F$4,E36,E39),IF($F$4,E42,E45))</f>
        <v>29.285714285714285</v>
      </c>
      <c r="G51" s="7">
        <f>IF($E$4,IF($F$4,F36,F39),IF($F$4,F42,F45))</f>
        <v>33.57142857142857</v>
      </c>
      <c r="H51" s="7">
        <f>IF($E$4,IF($F$4,G36,G39),IF($F$4,G42,G45))</f>
        <v>37.857142857142854</v>
      </c>
      <c r="I51" s="7">
        <f>IF($E$4,IF($F$4,H36,H39),IF($F$4,H42,H45))</f>
        <v>42.14285714285714</v>
      </c>
      <c r="J51" s="7">
        <f>IF($E$4,IF($F$4,I36,I39),IF($F$4,I42,I45))</f>
        <v>46.42857142857143</v>
      </c>
      <c r="K51" s="7">
        <f>IF($E$4,IF($F$4,J36,J39),IF($F$4,J42,J45))</f>
        <v>50.71428571428571</v>
      </c>
      <c r="L51" s="7">
        <f>IF($E$4,IF($F$4,K36,K39),IF($F$4,K42,K45))</f>
        <v>55</v>
      </c>
      <c r="M51" s="7">
        <f>IF($E$4,IF($F$4,L36,L39),IF($F$4,L42,L45))</f>
        <v>70</v>
      </c>
      <c r="N51" s="7">
        <f>IF($E$4,IF($F$4,M36,M39),IF($F$4,M42,M45))</f>
        <v>85</v>
      </c>
      <c r="O51" s="7">
        <f>IF($E$4,IF($F$4,N36,N39),IF($F$4,N42,N45))</f>
        <v>100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>
      <c r="A52" s="10" t="s">
        <v>10</v>
      </c>
      <c r="B52" s="8">
        <v>50</v>
      </c>
      <c r="C52" s="7"/>
      <c r="D52" s="7" t="s">
        <v>31</v>
      </c>
      <c r="E52" s="7">
        <v>0</v>
      </c>
      <c r="F52" s="7">
        <v>5</v>
      </c>
      <c r="G52" s="7">
        <v>10</v>
      </c>
      <c r="H52" s="7">
        <v>15</v>
      </c>
      <c r="I52" s="7">
        <v>20</v>
      </c>
      <c r="J52" s="7">
        <v>25</v>
      </c>
      <c r="K52" s="7">
        <v>30</v>
      </c>
      <c r="L52" s="7">
        <v>35</v>
      </c>
      <c r="M52" s="7">
        <v>56.6666666666667</v>
      </c>
      <c r="N52" s="7">
        <v>78.3333333333333</v>
      </c>
      <c r="O52" s="7">
        <v>100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</sheetData>
  <sheetProtection sheet="1" objects="1" scenarios="1"/>
  <dataValidations count="2">
    <dataValidation type="decimal" showErrorMessage="1" promptTitle="Input knob value" prompt="min=0, max=100" errorTitle="Out of range" error="Please enter a value between 0 and 100" sqref="D3:D4">
      <formula1>0</formula1>
      <formula2>100</formula2>
    </dataValidation>
    <dataValidation type="whole" allowBlank="1" showErrorMessage="1" errorTitle="Invalid data" error="Please enter 0 or 1" sqref="E4:F4">
      <formula1>0</formula1>
      <formula2>1</formula2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2007-08-04T13:08:15Z</dcterms:created>
  <dcterms:modified xsi:type="dcterms:W3CDTF">2008-01-01T16:46:17Z</dcterms:modified>
  <cp:category/>
  <cp:version/>
  <cp:contentType/>
  <cp:contentStatus/>
  <cp:revision>29</cp:revision>
</cp:coreProperties>
</file>